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zh\Documents\Documents\Organizacija in Management\Predavanja 2022\"/>
    </mc:Choice>
  </mc:AlternateContent>
  <xr:revisionPtr revIDLastSave="0" documentId="13_ncr:1_{08FD35B8-75D6-4A52-ADD1-8E6DCA4A7C06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3" l="1"/>
  <c r="F91" i="3"/>
  <c r="E91" i="3"/>
  <c r="D91" i="3"/>
  <c r="M82" i="3"/>
  <c r="L82" i="3"/>
  <c r="K82" i="3"/>
  <c r="O30" i="3"/>
  <c r="N73" i="3"/>
  <c r="N74" i="3"/>
  <c r="N75" i="3"/>
  <c r="N72" i="3"/>
  <c r="M75" i="3"/>
  <c r="M74" i="3"/>
  <c r="M73" i="3"/>
  <c r="M72" i="3"/>
  <c r="L73" i="3"/>
  <c r="L74" i="3"/>
  <c r="L75" i="3"/>
  <c r="L72" i="3"/>
  <c r="K75" i="3"/>
  <c r="K74" i="3"/>
  <c r="K73" i="3"/>
  <c r="K72" i="3"/>
  <c r="G31" i="3"/>
  <c r="H78" i="3"/>
  <c r="H77" i="3"/>
  <c r="H75" i="3"/>
  <c r="H74" i="3"/>
  <c r="H73" i="3"/>
  <c r="H31" i="3"/>
  <c r="H72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F70" i="3"/>
  <c r="H70" i="3"/>
  <c r="F69" i="3"/>
  <c r="H69" i="3"/>
  <c r="F68" i="3"/>
  <c r="H68" i="3"/>
  <c r="F67" i="3"/>
  <c r="H67" i="3"/>
  <c r="F66" i="3"/>
  <c r="H66" i="3"/>
  <c r="F65" i="3"/>
  <c r="H65" i="3"/>
  <c r="F64" i="3"/>
  <c r="H64" i="3"/>
  <c r="F63" i="3"/>
  <c r="H63" i="3"/>
  <c r="F62" i="3"/>
  <c r="H62" i="3"/>
  <c r="F61" i="3"/>
  <c r="H61" i="3"/>
  <c r="F60" i="3"/>
  <c r="H60" i="3"/>
  <c r="F59" i="3"/>
  <c r="H59" i="3"/>
  <c r="F58" i="3"/>
  <c r="H58" i="3"/>
  <c r="F57" i="3"/>
  <c r="H57" i="3"/>
  <c r="F56" i="3"/>
  <c r="H56" i="3"/>
  <c r="F55" i="3"/>
  <c r="H55" i="3"/>
  <c r="F54" i="3"/>
  <c r="H54" i="3"/>
  <c r="F53" i="3"/>
  <c r="H53" i="3"/>
  <c r="F52" i="3"/>
  <c r="H52" i="3"/>
  <c r="F51" i="3"/>
  <c r="H51" i="3"/>
  <c r="F50" i="3"/>
  <c r="H50" i="3"/>
  <c r="F49" i="3"/>
  <c r="H49" i="3"/>
  <c r="F48" i="3"/>
  <c r="H48" i="3"/>
  <c r="F47" i="3"/>
  <c r="H47" i="3"/>
  <c r="F46" i="3"/>
  <c r="H46" i="3"/>
  <c r="F45" i="3"/>
  <c r="H45" i="3"/>
  <c r="F44" i="3"/>
  <c r="H44" i="3"/>
  <c r="F43" i="3"/>
  <c r="H43" i="3"/>
  <c r="F42" i="3"/>
  <c r="H42" i="3"/>
  <c r="F41" i="3"/>
  <c r="H41" i="3"/>
  <c r="F40" i="3"/>
  <c r="H40" i="3"/>
  <c r="F39" i="3"/>
  <c r="H39" i="3"/>
  <c r="F35" i="3"/>
  <c r="H35" i="3"/>
  <c r="F36" i="3"/>
  <c r="H36" i="3"/>
  <c r="F37" i="3"/>
  <c r="H37" i="3"/>
  <c r="F38" i="3"/>
  <c r="H38" i="3"/>
  <c r="F32" i="3"/>
  <c r="H32" i="3"/>
  <c r="F33" i="3"/>
  <c r="H33" i="3"/>
  <c r="F34" i="3"/>
  <c r="H34" i="3"/>
  <c r="F31" i="3"/>
  <c r="H28" i="3"/>
  <c r="K28" i="3"/>
  <c r="H24" i="3"/>
  <c r="K24" i="3"/>
  <c r="H15" i="3"/>
  <c r="J15" i="3"/>
  <c r="G8" i="3"/>
  <c r="D8" i="1"/>
  <c r="L47" i="2"/>
  <c r="P47" i="2"/>
  <c r="O47" i="2"/>
  <c r="O37" i="2"/>
  <c r="K47" i="2"/>
  <c r="P37" i="2"/>
  <c r="L37" i="2"/>
  <c r="K37" i="2"/>
  <c r="L26" i="2"/>
  <c r="L17" i="2"/>
  <c r="L18" i="2"/>
  <c r="L19" i="2"/>
  <c r="L20" i="2"/>
  <c r="L21" i="2"/>
  <c r="L22" i="2"/>
  <c r="L23" i="2"/>
  <c r="L24" i="2"/>
  <c r="L25" i="2"/>
  <c r="L16" i="2"/>
  <c r="K26" i="2"/>
  <c r="K17" i="2"/>
  <c r="K18" i="2"/>
  <c r="K19" i="2"/>
  <c r="K20" i="2"/>
  <c r="K21" i="2"/>
  <c r="K22" i="2"/>
  <c r="K23" i="2"/>
  <c r="K24" i="2"/>
  <c r="K25" i="2"/>
  <c r="K16" i="2"/>
  <c r="D17" i="2"/>
  <c r="D16" i="2"/>
  <c r="B13" i="2"/>
  <c r="C3" i="2"/>
  <c r="C4" i="2"/>
  <c r="C5" i="2"/>
  <c r="C6" i="2"/>
  <c r="C7" i="2"/>
  <c r="C2" i="2"/>
  <c r="A18" i="1"/>
  <c r="H8" i="1"/>
  <c r="I8" i="1"/>
  <c r="J8" i="1"/>
  <c r="H7" i="1"/>
  <c r="I7" i="1"/>
  <c r="J7" i="1"/>
  <c r="H6" i="1"/>
  <c r="I6" i="1"/>
  <c r="J6" i="1"/>
  <c r="H5" i="1"/>
  <c r="I5" i="1"/>
  <c r="J5" i="1"/>
  <c r="C8" i="1"/>
  <c r="C9" i="1"/>
  <c r="D9" i="1"/>
  <c r="C10" i="1"/>
  <c r="C11" i="1"/>
  <c r="C12" i="1"/>
  <c r="C13" i="1"/>
  <c r="C14" i="1"/>
  <c r="C15" i="1"/>
  <c r="C16" i="1"/>
  <c r="C17" i="1"/>
  <c r="D15" i="1"/>
  <c r="D11" i="1"/>
  <c r="D10" i="1"/>
  <c r="D12" i="1"/>
  <c r="D13" i="1"/>
  <c r="D14" i="1"/>
  <c r="D16" i="1"/>
  <c r="D17" i="1"/>
  <c r="D18" i="1"/>
  <c r="B24" i="1"/>
</calcChain>
</file>

<file path=xl/sharedStrings.xml><?xml version="1.0" encoding="utf-8"?>
<sst xmlns="http://schemas.openxmlformats.org/spreadsheetml/2006/main" count="54" uniqueCount="42">
  <si>
    <t>Glavnica</t>
  </si>
  <si>
    <t>Obrestna mera</t>
  </si>
  <si>
    <t>Število let</t>
  </si>
  <si>
    <t>Končna vrednost</t>
  </si>
  <si>
    <t>po 10 letih</t>
  </si>
  <si>
    <t xml:space="preserve">1. 700e </t>
  </si>
  <si>
    <t>3. 2.500e</t>
  </si>
  <si>
    <t>4  3.000e</t>
  </si>
  <si>
    <t>5  5.000e</t>
  </si>
  <si>
    <t>5. 10.000e</t>
  </si>
  <si>
    <t>mesečni stroški</t>
  </si>
  <si>
    <t>x12</t>
  </si>
  <si>
    <t>letni stroški</t>
  </si>
  <si>
    <t>2. 1200e</t>
  </si>
  <si>
    <r>
      <t>G</t>
    </r>
    <r>
      <rPr>
        <b/>
        <vertAlign val="subscript"/>
        <sz val="24"/>
        <color rgb="FF000000"/>
        <rFont val="Verdana"/>
        <family val="2"/>
        <charset val="238"/>
      </rPr>
      <t xml:space="preserve">n </t>
    </r>
    <r>
      <rPr>
        <b/>
        <sz val="24"/>
        <color rgb="FF000000"/>
        <rFont val="Verdana"/>
        <family val="2"/>
        <charset val="238"/>
      </rPr>
      <t>= G</t>
    </r>
    <r>
      <rPr>
        <b/>
        <vertAlign val="subscript"/>
        <sz val="24"/>
        <color rgb="FF000000"/>
        <rFont val="Verdana"/>
        <family val="2"/>
        <charset val="238"/>
      </rPr>
      <t>0</t>
    </r>
    <r>
      <rPr>
        <b/>
        <sz val="24"/>
        <color rgb="FF000000"/>
        <rFont val="Verdana"/>
        <family val="2"/>
        <charset val="238"/>
      </rPr>
      <t xml:space="preserve"> * (1 + o)</t>
    </r>
    <r>
      <rPr>
        <b/>
        <vertAlign val="superscript"/>
        <sz val="24"/>
        <color rgb="FF000000"/>
        <rFont val="Verdana"/>
        <family val="2"/>
        <charset val="238"/>
      </rPr>
      <t>n</t>
    </r>
    <r>
      <rPr>
        <b/>
        <sz val="24"/>
        <color rgb="FF000000"/>
        <rFont val="Verdana"/>
        <family val="2"/>
        <charset val="238"/>
      </rPr>
      <t xml:space="preserve"> </t>
    </r>
  </si>
  <si>
    <t>n</t>
  </si>
  <si>
    <t>glavnica</t>
  </si>
  <si>
    <t>dax</t>
  </si>
  <si>
    <t>Gn</t>
  </si>
  <si>
    <t>število let (n)</t>
  </si>
  <si>
    <t>Obrestna mira</t>
  </si>
  <si>
    <t>skupaj po 10 letih</t>
  </si>
  <si>
    <t>x</t>
  </si>
  <si>
    <t>denar ki ga investiramo na začetku leta 1</t>
  </si>
  <si>
    <t>denar ki ga investiramo na začetku leta 2</t>
  </si>
  <si>
    <t>denar ki ga investiramo na začetku leta 3</t>
  </si>
  <si>
    <t>denar ki ga investiramo na začetku leta 4</t>
  </si>
  <si>
    <t>denar ki ga investiramo na začetku leta 5</t>
  </si>
  <si>
    <t>denar ki ga investiramo na začetku leta 6</t>
  </si>
  <si>
    <t>denar ki ga investiramo na začetku leta 7</t>
  </si>
  <si>
    <t>denar ki ga investiramo na začetku leta 8</t>
  </si>
  <si>
    <t>denar ki ga investiramo na začetku leta 9</t>
  </si>
  <si>
    <t>denar ki ga investiramo na začetku leta 10</t>
  </si>
  <si>
    <t>koliko let investiramo (damo denar v sklad…se ga ne dotikamo</t>
  </si>
  <si>
    <t>skupaj denarja po 10 let investiranja</t>
  </si>
  <si>
    <t>10 let za slovenske razmere so sanje</t>
  </si>
  <si>
    <t>20 let simulacije</t>
  </si>
  <si>
    <t>30 let simulacije</t>
  </si>
  <si>
    <t>danes</t>
  </si>
  <si>
    <t>čez 20 let</t>
  </si>
  <si>
    <t>čez 10 let</t>
  </si>
  <si>
    <t>bitcoin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</si>
</sst>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24"/>
      <color rgb="FF000000"/>
      <name val="Verdana"/>
      <family val="2"/>
      <charset val="238"/>
    </font>
    <font>
      <b/>
      <vertAlign val="subscript"/>
      <sz val="24"/>
      <color rgb="FF000000"/>
      <name val="Verdana"/>
      <family val="2"/>
      <charset val="238"/>
    </font>
    <font>
      <b/>
      <vertAlign val="superscript"/>
      <sz val="24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left" vertical="center" readingOrder="1"/>
    </xf>
    <xf numFmtId="4" fontId="0" fillId="0" borderId="0" xfId="0" applyNumberFormat="1"/>
    <xf numFmtId="4" fontId="0" fillId="2" borderId="0" xfId="0" applyNumberForma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D11" sqref="D11"/>
    </sheetView>
  </sheetViews>
  <sheetFormatPr defaultRowHeight="15" x14ac:dyDescent="0.25"/>
  <cols>
    <col min="1" max="1" width="17.28515625" customWidth="1"/>
    <col min="2" max="2" width="14.7109375" bestFit="1" customWidth="1"/>
    <col min="3" max="3" width="12.5703125" bestFit="1" customWidth="1"/>
    <col min="4" max="4" width="14.7109375" style="1" bestFit="1" customWidth="1"/>
    <col min="5" max="5" width="13.140625" bestFit="1" customWidth="1"/>
    <col min="7" max="7" width="12.7109375" customWidth="1"/>
    <col min="8" max="8" width="10.42578125" bestFit="1" customWidth="1"/>
    <col min="9" max="9" width="13.5703125" customWidth="1"/>
  </cols>
  <sheetData>
    <row r="1" spans="1:10" x14ac:dyDescent="0.25">
      <c r="B1" t="s">
        <v>0</v>
      </c>
      <c r="C1" s="2">
        <v>10000</v>
      </c>
    </row>
    <row r="2" spans="1:10" x14ac:dyDescent="0.25">
      <c r="B2" t="s">
        <v>1</v>
      </c>
      <c r="C2">
        <v>0.08</v>
      </c>
    </row>
    <row r="3" spans="1:10" x14ac:dyDescent="0.25">
      <c r="B3" t="s">
        <v>2</v>
      </c>
      <c r="C3">
        <v>10</v>
      </c>
      <c r="D3" s="4">
        <v>10</v>
      </c>
      <c r="E3" s="4">
        <v>10</v>
      </c>
      <c r="F3">
        <v>10</v>
      </c>
      <c r="H3">
        <v>20</v>
      </c>
      <c r="I3">
        <v>30</v>
      </c>
      <c r="J3">
        <v>40</v>
      </c>
    </row>
    <row r="4" spans="1:10" x14ac:dyDescent="0.25">
      <c r="C4" s="2"/>
      <c r="G4" t="s">
        <v>4</v>
      </c>
      <c r="H4" t="s">
        <v>4</v>
      </c>
      <c r="I4" t="s">
        <v>4</v>
      </c>
      <c r="J4" t="s">
        <v>4</v>
      </c>
    </row>
    <row r="5" spans="1:10" x14ac:dyDescent="0.25">
      <c r="F5">
        <v>120</v>
      </c>
      <c r="G5">
        <v>1677</v>
      </c>
      <c r="H5" s="2">
        <f>G5*(1+$B$6)^C$3</f>
        <v>3003.251587102367</v>
      </c>
      <c r="I5" s="2">
        <f>H5*(1+$B$6)^D$3</f>
        <v>5378.3661869009466</v>
      </c>
      <c r="J5" s="2">
        <f>I5*(1+$B$6)^E$3</f>
        <v>9631.8346969755366</v>
      </c>
    </row>
    <row r="6" spans="1:10" x14ac:dyDescent="0.25">
      <c r="A6" t="s">
        <v>1</v>
      </c>
      <c r="B6">
        <v>0.06</v>
      </c>
      <c r="F6">
        <v>1800</v>
      </c>
      <c r="G6" s="3">
        <v>25148.956750062749</v>
      </c>
      <c r="H6" s="2">
        <f t="shared" ref="H6:H8" si="0">G6*(1+$B$6)^$C$3</f>
        <v>45037.951266305747</v>
      </c>
      <c r="I6" s="2">
        <f t="shared" ref="I6:J8" si="1">H6*(1+$B$6)^D$3</f>
        <v>80656.111282272992</v>
      </c>
      <c r="J6" s="2">
        <f t="shared" si="1"/>
        <v>144442.81110196272</v>
      </c>
    </row>
    <row r="7" spans="1:10" x14ac:dyDescent="0.25">
      <c r="A7" t="s">
        <v>0</v>
      </c>
      <c r="C7" t="s">
        <v>2</v>
      </c>
      <c r="D7" s="1" t="s">
        <v>3</v>
      </c>
      <c r="F7" s="4">
        <v>6000</v>
      </c>
      <c r="G7" s="3">
        <v>83829.855833542519</v>
      </c>
      <c r="H7" s="2">
        <f t="shared" si="0"/>
        <v>150126.50422101919</v>
      </c>
      <c r="I7" s="2">
        <f t="shared" si="1"/>
        <v>268853.70427424333</v>
      </c>
      <c r="J7" s="2">
        <f t="shared" si="1"/>
        <v>481476.03700654249</v>
      </c>
    </row>
    <row r="8" spans="1:10" x14ac:dyDescent="0.25">
      <c r="A8" s="2">
        <v>8400</v>
      </c>
      <c r="B8">
        <v>1</v>
      </c>
      <c r="C8">
        <f>11-B8</f>
        <v>10</v>
      </c>
      <c r="D8" s="2">
        <f>A8*(1+$B$6)^C8</f>
        <v>15043.120650959978</v>
      </c>
      <c r="F8" s="4">
        <v>8400</v>
      </c>
      <c r="G8" s="3">
        <v>117361.79816695952</v>
      </c>
      <c r="H8" s="2">
        <f t="shared" si="0"/>
        <v>210177.10590942687</v>
      </c>
      <c r="I8" s="2">
        <f t="shared" si="1"/>
        <v>376395.18598394073</v>
      </c>
      <c r="J8" s="2">
        <f t="shared" si="1"/>
        <v>674066.4518091596</v>
      </c>
    </row>
    <row r="9" spans="1:10" x14ac:dyDescent="0.25">
      <c r="A9" s="2">
        <v>8400</v>
      </c>
      <c r="B9">
        <v>2</v>
      </c>
      <c r="C9">
        <f t="shared" ref="C9:C17" si="2">11-B9</f>
        <v>9</v>
      </c>
      <c r="D9" s="2">
        <f>A9*(1+$B$6)^C9</f>
        <v>14191.62325562262</v>
      </c>
      <c r="G9" s="3"/>
      <c r="H9" s="3"/>
      <c r="I9" s="3"/>
    </row>
    <row r="10" spans="1:10" x14ac:dyDescent="0.25">
      <c r="A10" s="2">
        <v>8400</v>
      </c>
      <c r="B10">
        <v>3</v>
      </c>
      <c r="C10">
        <f t="shared" si="2"/>
        <v>8</v>
      </c>
      <c r="D10" s="2">
        <f t="shared" ref="D10:D17" si="3">A10*(1+$B$6)^C10</f>
        <v>13388.323826059075</v>
      </c>
      <c r="G10" s="3"/>
      <c r="H10" s="3"/>
      <c r="I10" s="3"/>
    </row>
    <row r="11" spans="1:10" x14ac:dyDescent="0.25">
      <c r="A11" s="2">
        <v>8400</v>
      </c>
      <c r="B11">
        <v>4</v>
      </c>
      <c r="C11">
        <f t="shared" si="2"/>
        <v>7</v>
      </c>
      <c r="D11" s="2">
        <f t="shared" si="3"/>
        <v>12630.49417552743</v>
      </c>
    </row>
    <row r="12" spans="1:10" x14ac:dyDescent="0.25">
      <c r="A12" s="2">
        <v>8400</v>
      </c>
      <c r="B12">
        <v>5</v>
      </c>
      <c r="C12">
        <f t="shared" si="2"/>
        <v>6</v>
      </c>
      <c r="D12" s="2">
        <f t="shared" si="3"/>
        <v>11915.560542950405</v>
      </c>
    </row>
    <row r="13" spans="1:10" x14ac:dyDescent="0.25">
      <c r="A13" s="2">
        <v>8400</v>
      </c>
      <c r="B13">
        <v>6</v>
      </c>
      <c r="C13">
        <f t="shared" si="2"/>
        <v>5</v>
      </c>
      <c r="D13" s="2">
        <f t="shared" si="3"/>
        <v>11241.094851840004</v>
      </c>
    </row>
    <row r="14" spans="1:10" x14ac:dyDescent="0.25">
      <c r="A14" s="2">
        <v>8400</v>
      </c>
      <c r="B14">
        <v>7</v>
      </c>
      <c r="C14">
        <f t="shared" si="2"/>
        <v>4</v>
      </c>
      <c r="D14" s="2">
        <f t="shared" si="3"/>
        <v>10604.806464000003</v>
      </c>
    </row>
    <row r="15" spans="1:10" x14ac:dyDescent="0.25">
      <c r="A15" s="2">
        <v>8400</v>
      </c>
      <c r="B15">
        <v>8</v>
      </c>
      <c r="C15">
        <f t="shared" si="2"/>
        <v>3</v>
      </c>
      <c r="D15" s="2">
        <f t="shared" si="3"/>
        <v>10004.534400000002</v>
      </c>
    </row>
    <row r="16" spans="1:10" x14ac:dyDescent="0.25">
      <c r="A16" s="2">
        <v>8400</v>
      </c>
      <c r="B16">
        <v>9</v>
      </c>
      <c r="C16">
        <f t="shared" si="2"/>
        <v>2</v>
      </c>
      <c r="D16" s="2">
        <f t="shared" si="3"/>
        <v>9438.2400000000016</v>
      </c>
    </row>
    <row r="17" spans="1:5" x14ac:dyDescent="0.25">
      <c r="A17" s="2">
        <v>8400</v>
      </c>
      <c r="B17">
        <v>10</v>
      </c>
      <c r="C17">
        <f t="shared" si="2"/>
        <v>1</v>
      </c>
      <c r="D17" s="2">
        <f t="shared" si="3"/>
        <v>8904</v>
      </c>
    </row>
    <row r="18" spans="1:5" x14ac:dyDescent="0.25">
      <c r="A18" s="2">
        <f>SUM(A8:A17)</f>
        <v>84000</v>
      </c>
      <c r="D18" s="2">
        <f>SUM(D8:D17)</f>
        <v>117361.79816695952</v>
      </c>
      <c r="E18" s="3"/>
    </row>
    <row r="21" spans="1:5" x14ac:dyDescent="0.25">
      <c r="A21" t="s">
        <v>0</v>
      </c>
      <c r="B21" s="2"/>
    </row>
    <row r="22" spans="1:5" x14ac:dyDescent="0.25">
      <c r="A22" t="s">
        <v>1</v>
      </c>
    </row>
    <row r="23" spans="1:5" x14ac:dyDescent="0.25">
      <c r="A23" t="s">
        <v>2</v>
      </c>
    </row>
    <row r="24" spans="1:5" x14ac:dyDescent="0.25">
      <c r="A24" t="s">
        <v>3</v>
      </c>
      <c r="B24" s="2">
        <f>B21*(1+B22)^B23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workbookViewId="0">
      <selection activeCell="H40" sqref="H40"/>
    </sheetView>
  </sheetViews>
  <sheetFormatPr defaultRowHeight="15" x14ac:dyDescent="0.25"/>
  <cols>
    <col min="1" max="1" width="13.5703125" bestFit="1" customWidth="1"/>
    <col min="2" max="2" width="13.140625" bestFit="1" customWidth="1"/>
    <col min="3" max="3" width="11.42578125" bestFit="1" customWidth="1"/>
    <col min="10" max="10" width="12.5703125" bestFit="1" customWidth="1"/>
    <col min="11" max="11" width="12.28515625" customWidth="1"/>
    <col min="12" max="12" width="11.42578125" bestFit="1" customWidth="1"/>
    <col min="15" max="16" width="10.42578125" bestFit="1" customWidth="1"/>
  </cols>
  <sheetData>
    <row r="1" spans="1:12" x14ac:dyDescent="0.25">
      <c r="A1" t="s">
        <v>10</v>
      </c>
      <c r="B1" t="s">
        <v>11</v>
      </c>
      <c r="C1" t="s">
        <v>12</v>
      </c>
      <c r="D1">
        <v>12</v>
      </c>
    </row>
    <row r="2" spans="1:12" x14ac:dyDescent="0.25">
      <c r="A2" t="s">
        <v>5</v>
      </c>
      <c r="B2">
        <v>700</v>
      </c>
      <c r="C2" s="3">
        <f>B2*$D$1</f>
        <v>8400</v>
      </c>
    </row>
    <row r="3" spans="1:12" ht="35.25" x14ac:dyDescent="0.25">
      <c r="A3" t="s">
        <v>13</v>
      </c>
      <c r="B3">
        <v>1200</v>
      </c>
      <c r="C3" s="3">
        <f t="shared" ref="C3:C7" si="0">B3*$D$1</f>
        <v>14400</v>
      </c>
      <c r="H3" s="5" t="s">
        <v>14</v>
      </c>
    </row>
    <row r="4" spans="1:12" x14ac:dyDescent="0.25">
      <c r="A4" t="s">
        <v>6</v>
      </c>
      <c r="B4">
        <v>2500</v>
      </c>
      <c r="C4" s="3">
        <f t="shared" si="0"/>
        <v>30000</v>
      </c>
    </row>
    <row r="5" spans="1:12" x14ac:dyDescent="0.25">
      <c r="A5" t="s">
        <v>7</v>
      </c>
      <c r="B5">
        <v>3000</v>
      </c>
      <c r="C5" s="3">
        <f t="shared" si="0"/>
        <v>36000</v>
      </c>
    </row>
    <row r="6" spans="1:12" x14ac:dyDescent="0.25">
      <c r="A6" t="s">
        <v>8</v>
      </c>
      <c r="B6">
        <v>5000</v>
      </c>
      <c r="C6" s="3">
        <f t="shared" si="0"/>
        <v>60000</v>
      </c>
    </row>
    <row r="7" spans="1:12" x14ac:dyDescent="0.25">
      <c r="A7" t="s">
        <v>9</v>
      </c>
      <c r="B7">
        <v>10000</v>
      </c>
      <c r="C7" s="3">
        <f t="shared" si="0"/>
        <v>120000</v>
      </c>
    </row>
    <row r="10" spans="1:12" x14ac:dyDescent="0.25">
      <c r="A10" t="s">
        <v>16</v>
      </c>
      <c r="C10" t="s">
        <v>15</v>
      </c>
      <c r="D10">
        <v>70</v>
      </c>
      <c r="F10" t="s">
        <v>17</v>
      </c>
      <c r="G10">
        <v>0.08</v>
      </c>
    </row>
    <row r="11" spans="1:12" x14ac:dyDescent="0.25">
      <c r="A11" s="3">
        <v>10000</v>
      </c>
    </row>
    <row r="13" spans="1:12" x14ac:dyDescent="0.25">
      <c r="A13" t="s">
        <v>18</v>
      </c>
      <c r="B13" s="3">
        <f>A11*(1+G10)^D10</f>
        <v>2186064.0590159753</v>
      </c>
    </row>
    <row r="15" spans="1:12" x14ac:dyDescent="0.25">
      <c r="H15" t="s">
        <v>16</v>
      </c>
      <c r="I15" t="s">
        <v>19</v>
      </c>
      <c r="J15" t="s">
        <v>20</v>
      </c>
    </row>
    <row r="16" spans="1:12" x14ac:dyDescent="0.25">
      <c r="A16">
        <v>1500</v>
      </c>
      <c r="B16">
        <v>500</v>
      </c>
      <c r="C16">
        <v>12</v>
      </c>
      <c r="D16">
        <f>B16*C16</f>
        <v>6000</v>
      </c>
      <c r="F16">
        <v>1</v>
      </c>
      <c r="G16">
        <v>6000</v>
      </c>
      <c r="H16">
        <v>2400</v>
      </c>
      <c r="I16">
        <v>10</v>
      </c>
      <c r="J16">
        <v>0.08</v>
      </c>
      <c r="K16" s="3">
        <f>G16*(1.08)^I16</f>
        <v>12953.549983636727</v>
      </c>
      <c r="L16" s="3">
        <f>H16*(1.08)^I16</f>
        <v>5181.4199934546905</v>
      </c>
    </row>
    <row r="17" spans="1:12" x14ac:dyDescent="0.25">
      <c r="A17">
        <v>1200</v>
      </c>
      <c r="B17">
        <v>200</v>
      </c>
      <c r="C17">
        <v>12</v>
      </c>
      <c r="D17">
        <f>B17*C17</f>
        <v>2400</v>
      </c>
      <c r="F17">
        <v>2</v>
      </c>
      <c r="G17">
        <v>6000</v>
      </c>
      <c r="H17">
        <v>2400</v>
      </c>
      <c r="I17">
        <v>9</v>
      </c>
      <c r="J17">
        <v>0.08</v>
      </c>
      <c r="K17" s="3">
        <f t="shared" ref="K17:K25" si="1">G17*(1.08)^I17</f>
        <v>11994.027762626598</v>
      </c>
      <c r="L17" s="3">
        <f t="shared" ref="L17:L25" si="2">H17*(1.08)^I17</f>
        <v>4797.6111050506397</v>
      </c>
    </row>
    <row r="18" spans="1:12" x14ac:dyDescent="0.25">
      <c r="F18">
        <v>3</v>
      </c>
      <c r="G18">
        <v>6000</v>
      </c>
      <c r="H18">
        <v>2400</v>
      </c>
      <c r="I18">
        <v>8</v>
      </c>
      <c r="J18">
        <v>0.08</v>
      </c>
      <c r="K18" s="3">
        <f t="shared" si="1"/>
        <v>11105.581261691294</v>
      </c>
      <c r="L18" s="3">
        <f t="shared" si="2"/>
        <v>4442.2325046765172</v>
      </c>
    </row>
    <row r="19" spans="1:12" x14ac:dyDescent="0.25">
      <c r="F19">
        <v>4</v>
      </c>
      <c r="G19">
        <v>6000</v>
      </c>
      <c r="H19">
        <v>2400</v>
      </c>
      <c r="I19">
        <v>7</v>
      </c>
      <c r="J19">
        <v>0.08</v>
      </c>
      <c r="K19" s="3">
        <f t="shared" si="1"/>
        <v>10282.945612677124</v>
      </c>
      <c r="L19" s="3">
        <f t="shared" si="2"/>
        <v>4113.1782450708497</v>
      </c>
    </row>
    <row r="20" spans="1:12" x14ac:dyDescent="0.25">
      <c r="F20">
        <v>5</v>
      </c>
      <c r="G20">
        <v>6000</v>
      </c>
      <c r="H20">
        <v>2400</v>
      </c>
      <c r="I20">
        <v>6</v>
      </c>
      <c r="J20">
        <v>0.08</v>
      </c>
      <c r="K20" s="3">
        <f t="shared" si="1"/>
        <v>9521.2459376640036</v>
      </c>
      <c r="L20" s="3">
        <f t="shared" si="2"/>
        <v>3808.4983750656015</v>
      </c>
    </row>
    <row r="21" spans="1:12" x14ac:dyDescent="0.25">
      <c r="F21">
        <v>6</v>
      </c>
      <c r="G21">
        <v>6000</v>
      </c>
      <c r="H21">
        <v>2400</v>
      </c>
      <c r="I21">
        <v>5</v>
      </c>
      <c r="J21">
        <v>0.08</v>
      </c>
      <c r="K21" s="3">
        <f t="shared" si="1"/>
        <v>8815.9684608000025</v>
      </c>
      <c r="L21" s="3">
        <f t="shared" si="2"/>
        <v>3526.3873843200008</v>
      </c>
    </row>
    <row r="22" spans="1:12" x14ac:dyDescent="0.25">
      <c r="F22">
        <v>7</v>
      </c>
      <c r="G22">
        <v>6000</v>
      </c>
      <c r="H22">
        <v>2400</v>
      </c>
      <c r="I22">
        <v>4</v>
      </c>
      <c r="J22">
        <v>0.08</v>
      </c>
      <c r="K22" s="3">
        <f t="shared" si="1"/>
        <v>8162.9337600000017</v>
      </c>
      <c r="L22" s="3">
        <f t="shared" si="2"/>
        <v>3265.1735040000008</v>
      </c>
    </row>
    <row r="23" spans="1:12" x14ac:dyDescent="0.25">
      <c r="F23">
        <v>8</v>
      </c>
      <c r="G23">
        <v>6000</v>
      </c>
      <c r="H23">
        <v>2400</v>
      </c>
      <c r="I23">
        <v>3</v>
      </c>
      <c r="J23">
        <v>0.08</v>
      </c>
      <c r="K23" s="3">
        <f t="shared" si="1"/>
        <v>7558.2720000000008</v>
      </c>
      <c r="L23" s="3">
        <f t="shared" si="2"/>
        <v>3023.3088000000002</v>
      </c>
    </row>
    <row r="24" spans="1:12" x14ac:dyDescent="0.25">
      <c r="F24">
        <v>9</v>
      </c>
      <c r="G24">
        <v>6000</v>
      </c>
      <c r="H24">
        <v>2400</v>
      </c>
      <c r="I24">
        <v>2</v>
      </c>
      <c r="J24">
        <v>0.08</v>
      </c>
      <c r="K24" s="3">
        <f t="shared" si="1"/>
        <v>6998.4000000000005</v>
      </c>
      <c r="L24" s="3">
        <f t="shared" si="2"/>
        <v>2799.36</v>
      </c>
    </row>
    <row r="25" spans="1:12" x14ac:dyDescent="0.25">
      <c r="F25">
        <v>10</v>
      </c>
      <c r="G25">
        <v>6000</v>
      </c>
      <c r="H25">
        <v>2400</v>
      </c>
      <c r="I25">
        <v>1</v>
      </c>
      <c r="J25">
        <v>0.08</v>
      </c>
      <c r="K25" s="3">
        <f t="shared" si="1"/>
        <v>6480</v>
      </c>
      <c r="L25" s="3">
        <f t="shared" si="2"/>
        <v>2592</v>
      </c>
    </row>
    <row r="26" spans="1:12" x14ac:dyDescent="0.25">
      <c r="F26" t="s">
        <v>21</v>
      </c>
      <c r="K26" s="3">
        <f>SUM(K16:K25)</f>
        <v>93872.924779095745</v>
      </c>
      <c r="L26" s="3">
        <f>SUM(L16:L25)</f>
        <v>37549.169911638302</v>
      </c>
    </row>
    <row r="28" spans="1:12" x14ac:dyDescent="0.25">
      <c r="F28">
        <v>11</v>
      </c>
    </row>
    <row r="29" spans="1:12" x14ac:dyDescent="0.25">
      <c r="F29">
        <v>12</v>
      </c>
    </row>
    <row r="30" spans="1:12" x14ac:dyDescent="0.25">
      <c r="F30">
        <v>13</v>
      </c>
    </row>
    <row r="31" spans="1:12" x14ac:dyDescent="0.25">
      <c r="F31">
        <v>14</v>
      </c>
    </row>
    <row r="32" spans="1:12" x14ac:dyDescent="0.25">
      <c r="F32">
        <v>15</v>
      </c>
    </row>
    <row r="33" spans="6:16" x14ac:dyDescent="0.25">
      <c r="F33">
        <v>16</v>
      </c>
    </row>
    <row r="34" spans="6:16" x14ac:dyDescent="0.25">
      <c r="F34">
        <v>17</v>
      </c>
    </row>
    <row r="35" spans="6:16" x14ac:dyDescent="0.25">
      <c r="F35">
        <v>18</v>
      </c>
    </row>
    <row r="36" spans="6:16" x14ac:dyDescent="0.25">
      <c r="F36">
        <v>19</v>
      </c>
    </row>
    <row r="37" spans="6:16" x14ac:dyDescent="0.25">
      <c r="F37">
        <v>20</v>
      </c>
      <c r="K37" s="3">
        <f>K26*(1.08)^I16</f>
        <v>202664.60387269789</v>
      </c>
      <c r="L37" s="3">
        <f>L26*(1.08)^I16</f>
        <v>81065.841549079167</v>
      </c>
      <c r="O37" s="3">
        <f>K37*N37</f>
        <v>0</v>
      </c>
      <c r="P37" s="3">
        <f>L37*N37</f>
        <v>0</v>
      </c>
    </row>
    <row r="38" spans="6:16" x14ac:dyDescent="0.25">
      <c r="F38">
        <v>21</v>
      </c>
    </row>
    <row r="39" spans="6:16" x14ac:dyDescent="0.25">
      <c r="F39">
        <v>22</v>
      </c>
    </row>
    <row r="40" spans="6:16" x14ac:dyDescent="0.25">
      <c r="F40">
        <v>23</v>
      </c>
    </row>
    <row r="41" spans="6:16" x14ac:dyDescent="0.25">
      <c r="F41">
        <v>24</v>
      </c>
    </row>
    <row r="42" spans="6:16" x14ac:dyDescent="0.25">
      <c r="F42">
        <v>25</v>
      </c>
    </row>
    <row r="43" spans="6:16" x14ac:dyDescent="0.25">
      <c r="F43">
        <v>26</v>
      </c>
    </row>
    <row r="44" spans="6:16" x14ac:dyDescent="0.25">
      <c r="F44">
        <v>27</v>
      </c>
    </row>
    <row r="45" spans="6:16" x14ac:dyDescent="0.25">
      <c r="F45">
        <v>28</v>
      </c>
    </row>
    <row r="46" spans="6:16" x14ac:dyDescent="0.25">
      <c r="F46">
        <v>29</v>
      </c>
    </row>
    <row r="47" spans="6:16" x14ac:dyDescent="0.25">
      <c r="F47">
        <v>30</v>
      </c>
      <c r="K47" s="3">
        <f>K37*(1.08)^I16</f>
        <v>437537.67936315492</v>
      </c>
      <c r="L47" s="3">
        <f>L37*(1.08)^I16</f>
        <v>175015.07174526199</v>
      </c>
      <c r="N47">
        <v>0.08</v>
      </c>
      <c r="O47" s="3">
        <f>K47*N47</f>
        <v>35003.014349052391</v>
      </c>
      <c r="P47" s="3">
        <f>L47*N47</f>
        <v>14001.205739620958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O100"/>
  <sheetViews>
    <sheetView tabSelected="1" topLeftCell="A64" workbookViewId="0">
      <selection activeCell="D72" sqref="D72:H73"/>
    </sheetView>
  </sheetViews>
  <sheetFormatPr defaultRowHeight="15" x14ac:dyDescent="0.25"/>
  <cols>
    <col min="1" max="1" width="37.42578125" bestFit="1" customWidth="1"/>
    <col min="5" max="6" width="12" bestFit="1" customWidth="1"/>
    <col min="8" max="8" width="22" customWidth="1"/>
    <col min="11" max="11" width="10.140625" bestFit="1" customWidth="1"/>
    <col min="12" max="12" width="16.28515625" customWidth="1"/>
    <col min="13" max="13" width="12" bestFit="1" customWidth="1"/>
    <col min="14" max="14" width="15.42578125" bestFit="1" customWidth="1"/>
    <col min="15" max="15" width="11.7109375" bestFit="1" customWidth="1"/>
  </cols>
  <sheetData>
    <row r="8" spans="5:11" x14ac:dyDescent="0.25">
      <c r="E8">
        <v>8</v>
      </c>
      <c r="F8">
        <v>0.25</v>
      </c>
      <c r="G8">
        <f>E8*F8</f>
        <v>2</v>
      </c>
    </row>
    <row r="15" spans="5:11" x14ac:dyDescent="0.25">
      <c r="F15" s="6">
        <v>500000</v>
      </c>
      <c r="G15">
        <v>0.05</v>
      </c>
      <c r="H15" s="6">
        <f>F15*G15</f>
        <v>25000</v>
      </c>
      <c r="I15">
        <v>12</v>
      </c>
      <c r="J15">
        <f>H15/I15</f>
        <v>2083.3333333333335</v>
      </c>
      <c r="K15">
        <v>300</v>
      </c>
    </row>
    <row r="16" spans="5:11" x14ac:dyDescent="0.25">
      <c r="J16">
        <v>800</v>
      </c>
      <c r="K16">
        <v>300</v>
      </c>
    </row>
    <row r="17" spans="1:15" x14ac:dyDescent="0.25">
      <c r="J17">
        <v>500</v>
      </c>
      <c r="K17">
        <v>1400</v>
      </c>
    </row>
    <row r="24" spans="1:15" x14ac:dyDescent="0.25">
      <c r="F24" s="6">
        <v>3000</v>
      </c>
      <c r="G24">
        <v>12</v>
      </c>
      <c r="H24" s="6">
        <f>F24*G24</f>
        <v>36000</v>
      </c>
      <c r="I24">
        <v>0.05</v>
      </c>
      <c r="K24" s="6">
        <f>H24/I24</f>
        <v>720000</v>
      </c>
    </row>
    <row r="25" spans="1:15" x14ac:dyDescent="0.25">
      <c r="H25" t="s">
        <v>22</v>
      </c>
      <c r="I25">
        <v>1</v>
      </c>
    </row>
    <row r="28" spans="1:15" x14ac:dyDescent="0.25">
      <c r="F28" s="6">
        <v>1500</v>
      </c>
      <c r="G28">
        <v>12</v>
      </c>
      <c r="H28" s="6">
        <f>F28*G28</f>
        <v>18000</v>
      </c>
      <c r="I28">
        <v>0.05</v>
      </c>
      <c r="K28" s="6">
        <f>H28/I28</f>
        <v>360000</v>
      </c>
    </row>
    <row r="30" spans="1:15" x14ac:dyDescent="0.25">
      <c r="C30" t="s">
        <v>33</v>
      </c>
      <c r="H30" t="s">
        <v>40</v>
      </c>
      <c r="M30">
        <v>1000000</v>
      </c>
      <c r="N30">
        <f>1.08^20</f>
        <v>4.6609571438493065</v>
      </c>
      <c r="O30" s="6">
        <f>M30*N30</f>
        <v>4660957.1438493067</v>
      </c>
    </row>
    <row r="31" spans="1:15" x14ac:dyDescent="0.25">
      <c r="A31" t="s">
        <v>23</v>
      </c>
      <c r="B31">
        <v>1</v>
      </c>
      <c r="C31">
        <v>10</v>
      </c>
      <c r="D31">
        <v>400</v>
      </c>
      <c r="E31">
        <v>12</v>
      </c>
      <c r="F31" s="7">
        <f>D31*E31</f>
        <v>4800</v>
      </c>
      <c r="G31">
        <f>1.08^10</f>
        <v>2.1589249972727877</v>
      </c>
      <c r="H31" s="6">
        <f>F31*G31</f>
        <v>10362.839986909381</v>
      </c>
    </row>
    <row r="32" spans="1:15" x14ac:dyDescent="0.25">
      <c r="B32">
        <v>1</v>
      </c>
      <c r="C32">
        <v>10</v>
      </c>
      <c r="D32">
        <v>500</v>
      </c>
      <c r="E32">
        <v>12</v>
      </c>
      <c r="F32" s="6">
        <f t="shared" ref="F32:F34" si="0">D32*E32</f>
        <v>6000</v>
      </c>
      <c r="G32">
        <f t="shared" ref="G32:G70" si="1">1.08^C32</f>
        <v>2.1589249972727877</v>
      </c>
      <c r="H32" s="6">
        <f t="shared" ref="H32:H38" si="2">F32*G32</f>
        <v>12953.549983636727</v>
      </c>
    </row>
    <row r="33" spans="1:8" x14ac:dyDescent="0.25">
      <c r="C33">
        <v>10</v>
      </c>
      <c r="D33">
        <v>600</v>
      </c>
      <c r="E33">
        <v>12</v>
      </c>
      <c r="F33" s="6">
        <f t="shared" si="0"/>
        <v>7200</v>
      </c>
      <c r="G33">
        <f t="shared" si="1"/>
        <v>2.1589249972727877</v>
      </c>
      <c r="H33" s="6">
        <f t="shared" si="2"/>
        <v>15544.259980364071</v>
      </c>
    </row>
    <row r="34" spans="1:8" x14ac:dyDescent="0.25">
      <c r="C34">
        <v>10</v>
      </c>
      <c r="D34">
        <v>1000</v>
      </c>
      <c r="E34">
        <v>12</v>
      </c>
      <c r="F34" s="6">
        <f t="shared" si="0"/>
        <v>12000</v>
      </c>
      <c r="G34">
        <f t="shared" si="1"/>
        <v>2.1589249972727877</v>
      </c>
      <c r="H34" s="6">
        <f t="shared" si="2"/>
        <v>25907.099967273454</v>
      </c>
    </row>
    <row r="35" spans="1:8" x14ac:dyDescent="0.25">
      <c r="A35" t="s">
        <v>24</v>
      </c>
      <c r="C35">
        <v>9</v>
      </c>
      <c r="D35">
        <v>400</v>
      </c>
      <c r="E35">
        <v>12</v>
      </c>
      <c r="F35" s="7">
        <f>D35*E35</f>
        <v>4800</v>
      </c>
      <c r="G35">
        <f t="shared" si="1"/>
        <v>1.9990046271044331</v>
      </c>
      <c r="H35" s="6">
        <f t="shared" si="2"/>
        <v>9595.2222101012794</v>
      </c>
    </row>
    <row r="36" spans="1:8" x14ac:dyDescent="0.25">
      <c r="C36">
        <v>9</v>
      </c>
      <c r="D36">
        <v>500</v>
      </c>
      <c r="E36">
        <v>12</v>
      </c>
      <c r="F36" s="6">
        <f t="shared" ref="F36:F38" si="3">D36*E36</f>
        <v>6000</v>
      </c>
      <c r="G36">
        <f t="shared" si="1"/>
        <v>1.9990046271044331</v>
      </c>
      <c r="H36" s="6">
        <f t="shared" si="2"/>
        <v>11994.027762626598</v>
      </c>
    </row>
    <row r="37" spans="1:8" x14ac:dyDescent="0.25">
      <c r="C37">
        <v>9</v>
      </c>
      <c r="D37">
        <v>600</v>
      </c>
      <c r="E37">
        <v>12</v>
      </c>
      <c r="F37" s="6">
        <f t="shared" si="3"/>
        <v>7200</v>
      </c>
      <c r="G37">
        <f t="shared" si="1"/>
        <v>1.9990046271044331</v>
      </c>
      <c r="H37" s="6">
        <f t="shared" si="2"/>
        <v>14392.833315151918</v>
      </c>
    </row>
    <row r="38" spans="1:8" x14ac:dyDescent="0.25">
      <c r="C38">
        <v>9</v>
      </c>
      <c r="D38">
        <v>1000</v>
      </c>
      <c r="E38">
        <v>12</v>
      </c>
      <c r="F38" s="6">
        <f t="shared" si="3"/>
        <v>12000</v>
      </c>
      <c r="G38">
        <f t="shared" si="1"/>
        <v>1.9990046271044331</v>
      </c>
      <c r="H38" s="6">
        <f t="shared" si="2"/>
        <v>23988.055525253196</v>
      </c>
    </row>
    <row r="39" spans="1:8" x14ac:dyDescent="0.25">
      <c r="A39" t="s">
        <v>25</v>
      </c>
      <c r="C39">
        <v>8</v>
      </c>
      <c r="D39">
        <v>400</v>
      </c>
      <c r="E39">
        <v>12</v>
      </c>
      <c r="F39" s="7">
        <f>D39*E39</f>
        <v>4800</v>
      </c>
      <c r="G39">
        <f t="shared" si="1"/>
        <v>1.8509302102818823</v>
      </c>
      <c r="H39" s="6">
        <f>F39*G39</f>
        <v>8884.4650093530345</v>
      </c>
    </row>
    <row r="40" spans="1:8" x14ac:dyDescent="0.25">
      <c r="C40">
        <v>8</v>
      </c>
      <c r="D40">
        <v>500</v>
      </c>
      <c r="E40">
        <v>12</v>
      </c>
      <c r="F40" s="6">
        <f t="shared" ref="F40:F42" si="4">D40*E40</f>
        <v>6000</v>
      </c>
      <c r="G40">
        <f t="shared" si="1"/>
        <v>1.8509302102818823</v>
      </c>
      <c r="H40" s="6">
        <f t="shared" ref="H40:H46" si="5">F40*G40</f>
        <v>11105.581261691294</v>
      </c>
    </row>
    <row r="41" spans="1:8" x14ac:dyDescent="0.25">
      <c r="C41">
        <v>8</v>
      </c>
      <c r="D41">
        <v>600</v>
      </c>
      <c r="E41">
        <v>12</v>
      </c>
      <c r="F41" s="6">
        <f t="shared" si="4"/>
        <v>7200</v>
      </c>
      <c r="G41">
        <f t="shared" si="1"/>
        <v>1.8509302102818823</v>
      </c>
      <c r="H41" s="6">
        <f t="shared" si="5"/>
        <v>13326.697514029553</v>
      </c>
    </row>
    <row r="42" spans="1:8" x14ac:dyDescent="0.25">
      <c r="C42">
        <v>8</v>
      </c>
      <c r="D42">
        <v>1000</v>
      </c>
      <c r="E42">
        <v>12</v>
      </c>
      <c r="F42" s="6">
        <f t="shared" si="4"/>
        <v>12000</v>
      </c>
      <c r="G42">
        <f t="shared" si="1"/>
        <v>1.8509302102818823</v>
      </c>
      <c r="H42" s="6">
        <f t="shared" si="5"/>
        <v>22211.162523382587</v>
      </c>
    </row>
    <row r="43" spans="1:8" x14ac:dyDescent="0.25">
      <c r="A43" t="s">
        <v>26</v>
      </c>
      <c r="C43">
        <v>7</v>
      </c>
      <c r="D43">
        <v>400</v>
      </c>
      <c r="E43">
        <v>12</v>
      </c>
      <c r="F43" s="6">
        <f>D43*E43</f>
        <v>4800</v>
      </c>
      <c r="G43">
        <f t="shared" si="1"/>
        <v>1.7138242687795207</v>
      </c>
      <c r="H43" s="6">
        <f t="shared" si="5"/>
        <v>8226.3564901416994</v>
      </c>
    </row>
    <row r="44" spans="1:8" x14ac:dyDescent="0.25">
      <c r="C44">
        <v>7</v>
      </c>
      <c r="D44">
        <v>500</v>
      </c>
      <c r="E44">
        <v>12</v>
      </c>
      <c r="F44" s="6">
        <f t="shared" ref="F44:F46" si="6">D44*E44</f>
        <v>6000</v>
      </c>
      <c r="G44">
        <f t="shared" si="1"/>
        <v>1.7138242687795207</v>
      </c>
      <c r="H44" s="6">
        <f t="shared" si="5"/>
        <v>10282.945612677124</v>
      </c>
    </row>
    <row r="45" spans="1:8" x14ac:dyDescent="0.25">
      <c r="C45">
        <v>7</v>
      </c>
      <c r="D45">
        <v>600</v>
      </c>
      <c r="E45">
        <v>12</v>
      </c>
      <c r="F45" s="6">
        <f t="shared" si="6"/>
        <v>7200</v>
      </c>
      <c r="G45">
        <f t="shared" si="1"/>
        <v>1.7138242687795207</v>
      </c>
      <c r="H45" s="6">
        <f t="shared" si="5"/>
        <v>12339.534735212548</v>
      </c>
    </row>
    <row r="46" spans="1:8" x14ac:dyDescent="0.25">
      <c r="C46">
        <v>7</v>
      </c>
      <c r="D46">
        <v>1000</v>
      </c>
      <c r="E46">
        <v>12</v>
      </c>
      <c r="F46" s="6">
        <f t="shared" si="6"/>
        <v>12000</v>
      </c>
      <c r="G46">
        <f t="shared" si="1"/>
        <v>1.7138242687795207</v>
      </c>
      <c r="H46" s="6">
        <f t="shared" si="5"/>
        <v>20565.891225354248</v>
      </c>
    </row>
    <row r="47" spans="1:8" x14ac:dyDescent="0.25">
      <c r="A47" t="s">
        <v>27</v>
      </c>
      <c r="C47">
        <v>6</v>
      </c>
      <c r="D47">
        <v>400</v>
      </c>
      <c r="E47">
        <v>12</v>
      </c>
      <c r="F47" s="6">
        <f>D47*E47</f>
        <v>4800</v>
      </c>
      <c r="G47">
        <f t="shared" si="1"/>
        <v>1.5868743229440005</v>
      </c>
      <c r="H47" s="6">
        <f>F47*G47</f>
        <v>7616.996750131203</v>
      </c>
    </row>
    <row r="48" spans="1:8" x14ac:dyDescent="0.25">
      <c r="C48">
        <v>6</v>
      </c>
      <c r="D48">
        <v>500</v>
      </c>
      <c r="E48">
        <v>12</v>
      </c>
      <c r="F48" s="6">
        <f t="shared" ref="F48:F50" si="7">D48*E48</f>
        <v>6000</v>
      </c>
      <c r="G48">
        <f t="shared" si="1"/>
        <v>1.5868743229440005</v>
      </c>
      <c r="H48" s="6">
        <f t="shared" ref="H48:H54" si="8">F48*G48</f>
        <v>9521.2459376640036</v>
      </c>
    </row>
    <row r="49" spans="1:8" x14ac:dyDescent="0.25">
      <c r="C49">
        <v>6</v>
      </c>
      <c r="D49">
        <v>600</v>
      </c>
      <c r="E49">
        <v>12</v>
      </c>
      <c r="F49" s="6">
        <f t="shared" si="7"/>
        <v>7200</v>
      </c>
      <c r="G49">
        <f t="shared" si="1"/>
        <v>1.5868743229440005</v>
      </c>
      <c r="H49" s="6">
        <f t="shared" si="8"/>
        <v>11425.495125196803</v>
      </c>
    </row>
    <row r="50" spans="1:8" x14ac:dyDescent="0.25">
      <c r="C50">
        <v>6</v>
      </c>
      <c r="D50">
        <v>1000</v>
      </c>
      <c r="E50">
        <v>12</v>
      </c>
      <c r="F50" s="6">
        <f t="shared" si="7"/>
        <v>12000</v>
      </c>
      <c r="G50">
        <f t="shared" si="1"/>
        <v>1.5868743229440005</v>
      </c>
      <c r="H50" s="6">
        <f t="shared" si="8"/>
        <v>19042.491875328007</v>
      </c>
    </row>
    <row r="51" spans="1:8" x14ac:dyDescent="0.25">
      <c r="A51" t="s">
        <v>28</v>
      </c>
      <c r="C51">
        <v>5</v>
      </c>
      <c r="D51">
        <v>400</v>
      </c>
      <c r="E51">
        <v>12</v>
      </c>
      <c r="F51" s="6">
        <f>D51*E51</f>
        <v>4800</v>
      </c>
      <c r="G51">
        <f t="shared" si="1"/>
        <v>1.4693280768000003</v>
      </c>
      <c r="H51" s="6">
        <f t="shared" si="8"/>
        <v>7052.7747686400016</v>
      </c>
    </row>
    <row r="52" spans="1:8" x14ac:dyDescent="0.25">
      <c r="C52">
        <v>5</v>
      </c>
      <c r="D52">
        <v>500</v>
      </c>
      <c r="E52">
        <v>12</v>
      </c>
      <c r="F52" s="6">
        <f t="shared" ref="F52:F54" si="9">D52*E52</f>
        <v>6000</v>
      </c>
      <c r="G52">
        <f t="shared" si="1"/>
        <v>1.4693280768000003</v>
      </c>
      <c r="H52" s="6">
        <f t="shared" si="8"/>
        <v>8815.9684608000025</v>
      </c>
    </row>
    <row r="53" spans="1:8" x14ac:dyDescent="0.25">
      <c r="C53">
        <v>5</v>
      </c>
      <c r="D53">
        <v>600</v>
      </c>
      <c r="E53">
        <v>12</v>
      </c>
      <c r="F53" s="6">
        <f t="shared" si="9"/>
        <v>7200</v>
      </c>
      <c r="G53">
        <f t="shared" si="1"/>
        <v>1.4693280768000003</v>
      </c>
      <c r="H53" s="6">
        <f t="shared" si="8"/>
        <v>10579.162152960002</v>
      </c>
    </row>
    <row r="54" spans="1:8" x14ac:dyDescent="0.25">
      <c r="C54">
        <v>5</v>
      </c>
      <c r="D54">
        <v>1000</v>
      </c>
      <c r="E54">
        <v>12</v>
      </c>
      <c r="F54" s="6">
        <f t="shared" si="9"/>
        <v>12000</v>
      </c>
      <c r="G54">
        <f t="shared" si="1"/>
        <v>1.4693280768000003</v>
      </c>
      <c r="H54" s="6">
        <f t="shared" si="8"/>
        <v>17631.936921600005</v>
      </c>
    </row>
    <row r="55" spans="1:8" x14ac:dyDescent="0.25">
      <c r="A55" t="s">
        <v>29</v>
      </c>
      <c r="C55">
        <v>4</v>
      </c>
      <c r="D55">
        <v>400</v>
      </c>
      <c r="E55">
        <v>12</v>
      </c>
      <c r="F55" s="6">
        <f>D55*E55</f>
        <v>4800</v>
      </c>
      <c r="G55">
        <f t="shared" si="1"/>
        <v>1.3604889600000003</v>
      </c>
      <c r="H55" s="6">
        <f>F55*G55</f>
        <v>6530.3470080000016</v>
      </c>
    </row>
    <row r="56" spans="1:8" x14ac:dyDescent="0.25">
      <c r="C56">
        <v>4</v>
      </c>
      <c r="D56">
        <v>500</v>
      </c>
      <c r="E56">
        <v>12</v>
      </c>
      <c r="F56" s="6">
        <f t="shared" ref="F56:F58" si="10">D56*E56</f>
        <v>6000</v>
      </c>
      <c r="G56">
        <f t="shared" si="1"/>
        <v>1.3604889600000003</v>
      </c>
      <c r="H56" s="6">
        <f t="shared" ref="H56:H62" si="11">F56*G56</f>
        <v>8162.9337600000017</v>
      </c>
    </row>
    <row r="57" spans="1:8" x14ac:dyDescent="0.25">
      <c r="C57">
        <v>4</v>
      </c>
      <c r="D57">
        <v>600</v>
      </c>
      <c r="E57">
        <v>12</v>
      </c>
      <c r="F57" s="6">
        <f t="shared" si="10"/>
        <v>7200</v>
      </c>
      <c r="G57">
        <f t="shared" si="1"/>
        <v>1.3604889600000003</v>
      </c>
      <c r="H57" s="6">
        <f t="shared" si="11"/>
        <v>9795.5205120000028</v>
      </c>
    </row>
    <row r="58" spans="1:8" x14ac:dyDescent="0.25">
      <c r="C58">
        <v>4</v>
      </c>
      <c r="D58">
        <v>1000</v>
      </c>
      <c r="E58">
        <v>12</v>
      </c>
      <c r="F58" s="6">
        <f t="shared" si="10"/>
        <v>12000</v>
      </c>
      <c r="G58">
        <f t="shared" si="1"/>
        <v>1.3604889600000003</v>
      </c>
      <c r="H58" s="6">
        <f t="shared" si="11"/>
        <v>16325.867520000003</v>
      </c>
    </row>
    <row r="59" spans="1:8" x14ac:dyDescent="0.25">
      <c r="A59" t="s">
        <v>30</v>
      </c>
      <c r="C59">
        <v>3</v>
      </c>
      <c r="D59">
        <v>400</v>
      </c>
      <c r="E59">
        <v>12</v>
      </c>
      <c r="F59" s="6">
        <f>D59*E59</f>
        <v>4800</v>
      </c>
      <c r="G59">
        <f t="shared" si="1"/>
        <v>1.2597120000000002</v>
      </c>
      <c r="H59" s="6">
        <f t="shared" si="11"/>
        <v>6046.6176000000005</v>
      </c>
    </row>
    <row r="60" spans="1:8" x14ac:dyDescent="0.25">
      <c r="C60">
        <v>3</v>
      </c>
      <c r="D60">
        <v>500</v>
      </c>
      <c r="E60">
        <v>12</v>
      </c>
      <c r="F60" s="6">
        <f t="shared" ref="F60:F62" si="12">D60*E60</f>
        <v>6000</v>
      </c>
      <c r="G60">
        <f t="shared" si="1"/>
        <v>1.2597120000000002</v>
      </c>
      <c r="H60" s="6">
        <f t="shared" si="11"/>
        <v>7558.2720000000008</v>
      </c>
    </row>
    <row r="61" spans="1:8" x14ac:dyDescent="0.25">
      <c r="C61">
        <v>3</v>
      </c>
      <c r="D61">
        <v>600</v>
      </c>
      <c r="E61">
        <v>12</v>
      </c>
      <c r="F61" s="6">
        <f t="shared" si="12"/>
        <v>7200</v>
      </c>
      <c r="G61">
        <f t="shared" si="1"/>
        <v>1.2597120000000002</v>
      </c>
      <c r="H61" s="6">
        <f t="shared" si="11"/>
        <v>9069.9264000000003</v>
      </c>
    </row>
    <row r="62" spans="1:8" x14ac:dyDescent="0.25">
      <c r="C62">
        <v>3</v>
      </c>
      <c r="D62">
        <v>1000</v>
      </c>
      <c r="E62">
        <v>12</v>
      </c>
      <c r="F62" s="6">
        <f t="shared" si="12"/>
        <v>12000</v>
      </c>
      <c r="G62">
        <f t="shared" si="1"/>
        <v>1.2597120000000002</v>
      </c>
      <c r="H62" s="6">
        <f t="shared" si="11"/>
        <v>15116.544000000002</v>
      </c>
    </row>
    <row r="63" spans="1:8" x14ac:dyDescent="0.25">
      <c r="A63" t="s">
        <v>31</v>
      </c>
      <c r="C63">
        <v>2</v>
      </c>
      <c r="D63">
        <v>400</v>
      </c>
      <c r="E63">
        <v>12</v>
      </c>
      <c r="F63" s="6">
        <f>D63*E63</f>
        <v>4800</v>
      </c>
      <c r="G63">
        <f t="shared" si="1"/>
        <v>1.1664000000000001</v>
      </c>
      <c r="H63" s="6">
        <f>F63*G63</f>
        <v>5598.72</v>
      </c>
    </row>
    <row r="64" spans="1:8" x14ac:dyDescent="0.25">
      <c r="C64">
        <v>2</v>
      </c>
      <c r="D64">
        <v>500</v>
      </c>
      <c r="E64">
        <v>12</v>
      </c>
      <c r="F64" s="6">
        <f t="shared" ref="F64:F66" si="13">D64*E64</f>
        <v>6000</v>
      </c>
      <c r="G64">
        <f t="shared" si="1"/>
        <v>1.1664000000000001</v>
      </c>
      <c r="H64" s="6">
        <f t="shared" ref="H64:H70" si="14">F64*G64</f>
        <v>6998.4000000000005</v>
      </c>
    </row>
    <row r="65" spans="1:14" x14ac:dyDescent="0.25">
      <c r="C65">
        <v>2</v>
      </c>
      <c r="D65">
        <v>600</v>
      </c>
      <c r="E65">
        <v>12</v>
      </c>
      <c r="F65" s="6">
        <f t="shared" si="13"/>
        <v>7200</v>
      </c>
      <c r="G65">
        <f t="shared" si="1"/>
        <v>1.1664000000000001</v>
      </c>
      <c r="H65" s="6">
        <f t="shared" si="14"/>
        <v>8398.08</v>
      </c>
    </row>
    <row r="66" spans="1:14" x14ac:dyDescent="0.25">
      <c r="C66">
        <v>2</v>
      </c>
      <c r="D66">
        <v>1000</v>
      </c>
      <c r="E66">
        <v>12</v>
      </c>
      <c r="F66" s="6">
        <f t="shared" si="13"/>
        <v>12000</v>
      </c>
      <c r="G66">
        <f t="shared" si="1"/>
        <v>1.1664000000000001</v>
      </c>
      <c r="H66" s="6">
        <f t="shared" si="14"/>
        <v>13996.800000000001</v>
      </c>
    </row>
    <row r="67" spans="1:14" x14ac:dyDescent="0.25">
      <c r="A67" t="s">
        <v>32</v>
      </c>
      <c r="C67">
        <v>1</v>
      </c>
      <c r="D67">
        <v>400</v>
      </c>
      <c r="E67">
        <v>12</v>
      </c>
      <c r="F67" s="6">
        <f>D67*E67</f>
        <v>4800</v>
      </c>
      <c r="G67">
        <f t="shared" si="1"/>
        <v>1.08</v>
      </c>
      <c r="H67" s="6">
        <f t="shared" si="14"/>
        <v>5184</v>
      </c>
    </row>
    <row r="68" spans="1:14" x14ac:dyDescent="0.25">
      <c r="C68">
        <v>1</v>
      </c>
      <c r="D68">
        <v>500</v>
      </c>
      <c r="E68">
        <v>12</v>
      </c>
      <c r="F68" s="6">
        <f t="shared" ref="F68:F70" si="15">D68*E68</f>
        <v>6000</v>
      </c>
      <c r="G68">
        <f t="shared" si="1"/>
        <v>1.08</v>
      </c>
      <c r="H68" s="6">
        <f t="shared" si="14"/>
        <v>6480</v>
      </c>
    </row>
    <row r="69" spans="1:14" x14ac:dyDescent="0.25">
      <c r="C69">
        <v>1</v>
      </c>
      <c r="D69">
        <v>600</v>
      </c>
      <c r="E69">
        <v>12</v>
      </c>
      <c r="F69" s="6">
        <f t="shared" si="15"/>
        <v>7200</v>
      </c>
      <c r="G69">
        <f t="shared" si="1"/>
        <v>1.08</v>
      </c>
      <c r="H69" s="6">
        <f t="shared" si="14"/>
        <v>7776.0000000000009</v>
      </c>
    </row>
    <row r="70" spans="1:14" x14ac:dyDescent="0.25">
      <c r="C70">
        <v>1</v>
      </c>
      <c r="D70">
        <v>1000</v>
      </c>
      <c r="E70">
        <v>12</v>
      </c>
      <c r="F70" s="6">
        <f t="shared" si="15"/>
        <v>12000</v>
      </c>
      <c r="G70">
        <f t="shared" si="1"/>
        <v>1.08</v>
      </c>
      <c r="H70" s="6">
        <f t="shared" si="14"/>
        <v>12960</v>
      </c>
    </row>
    <row r="71" spans="1:14" x14ac:dyDescent="0.25">
      <c r="H71" t="s">
        <v>35</v>
      </c>
      <c r="L71" t="s">
        <v>36</v>
      </c>
      <c r="N71" t="s">
        <v>37</v>
      </c>
    </row>
    <row r="72" spans="1:14" x14ac:dyDescent="0.25">
      <c r="A72" t="s">
        <v>34</v>
      </c>
      <c r="D72">
        <v>400</v>
      </c>
      <c r="H72" s="6">
        <f>H31+H35+H39+H43+H47+H51+H55+H59+H63+H67</f>
        <v>75098.339823276605</v>
      </c>
      <c r="K72">
        <f>1.08^10</f>
        <v>2.1589249972727877</v>
      </c>
      <c r="L72" s="6">
        <f>H72*K72</f>
        <v>162131.68309815833</v>
      </c>
      <c r="M72">
        <f>1.08^10</f>
        <v>2.1589249972727877</v>
      </c>
      <c r="N72" s="6">
        <f>L72*M72</f>
        <v>350030.14349052397</v>
      </c>
    </row>
    <row r="73" spans="1:14" x14ac:dyDescent="0.25">
      <c r="D73">
        <v>500</v>
      </c>
      <c r="H73" s="6">
        <f>H32+H36+H40+H44+H48+H52+H56+H60+H64+H68</f>
        <v>93872.924779095745</v>
      </c>
      <c r="K73">
        <f>1.08^10</f>
        <v>2.1589249972727877</v>
      </c>
      <c r="L73" s="6">
        <f t="shared" ref="L73:L75" si="16">H73*K73</f>
        <v>202664.60387269789</v>
      </c>
      <c r="M73">
        <f>1.08^10</f>
        <v>2.1589249972727877</v>
      </c>
      <c r="N73" s="6">
        <f t="shared" ref="N73:N75" si="17">L73*M73</f>
        <v>437537.67936315492</v>
      </c>
    </row>
    <row r="74" spans="1:14" x14ac:dyDescent="0.25">
      <c r="D74">
        <v>600</v>
      </c>
      <c r="H74" s="6">
        <f>H33+H37+H41+H45+H49+H53+H57+H61+H65+H69</f>
        <v>112647.5097349149</v>
      </c>
      <c r="K74">
        <f>1.08^10</f>
        <v>2.1589249972727877</v>
      </c>
      <c r="L74" s="6">
        <f t="shared" si="16"/>
        <v>243197.52464723747</v>
      </c>
      <c r="M74">
        <f>1.08^10</f>
        <v>2.1589249972727877</v>
      </c>
      <c r="N74" s="6">
        <f t="shared" si="17"/>
        <v>525045.21523578593</v>
      </c>
    </row>
    <row r="75" spans="1:14" x14ac:dyDescent="0.25">
      <c r="D75">
        <v>1000</v>
      </c>
      <c r="H75" s="6">
        <f>H34+H38+H42+H46+H50+H54+H58+H62+H66+H70</f>
        <v>187745.84955819149</v>
      </c>
      <c r="K75">
        <f>1.08^10</f>
        <v>2.1589249972727877</v>
      </c>
      <c r="L75" s="6">
        <f t="shared" si="16"/>
        <v>405329.20774539578</v>
      </c>
      <c r="M75">
        <f>1.08^10</f>
        <v>2.1589249972727877</v>
      </c>
      <c r="N75" s="6">
        <f t="shared" si="17"/>
        <v>875075.35872630985</v>
      </c>
    </row>
    <row r="77" spans="1:14" x14ac:dyDescent="0.25">
      <c r="D77">
        <v>2000</v>
      </c>
      <c r="H77" s="6">
        <f>2*H75</f>
        <v>375491.69911638298</v>
      </c>
    </row>
    <row r="78" spans="1:14" x14ac:dyDescent="0.25">
      <c r="D78">
        <v>4000</v>
      </c>
      <c r="H78" s="6">
        <f>2*H77</f>
        <v>750983.39823276596</v>
      </c>
    </row>
    <row r="81" spans="1:13" x14ac:dyDescent="0.25">
      <c r="K81" t="s">
        <v>38</v>
      </c>
      <c r="L81" t="s">
        <v>40</v>
      </c>
      <c r="M81" t="s">
        <v>39</v>
      </c>
    </row>
    <row r="82" spans="1:13" x14ac:dyDescent="0.25">
      <c r="K82">
        <f>H75/(1.08^10)</f>
        <v>86962.654930281089</v>
      </c>
      <c r="L82">
        <f>1.08^20</f>
        <v>4.6609571438493065</v>
      </c>
      <c r="M82" s="6">
        <f>K82*L82</f>
        <v>405329.20774539578</v>
      </c>
    </row>
    <row r="83" spans="1:13" x14ac:dyDescent="0.25">
      <c r="L83">
        <v>187745.84955819149</v>
      </c>
    </row>
    <row r="90" spans="1:13" x14ac:dyDescent="0.25">
      <c r="A90" t="s">
        <v>41</v>
      </c>
      <c r="B90">
        <v>2012</v>
      </c>
      <c r="C90">
        <v>4</v>
      </c>
    </row>
    <row r="91" spans="1:13" x14ac:dyDescent="0.25">
      <c r="B91">
        <v>2020</v>
      </c>
      <c r="C91">
        <v>3700</v>
      </c>
      <c r="D91">
        <f>C91/C90</f>
        <v>925</v>
      </c>
      <c r="E91">
        <f>2.35^50</f>
        <v>3.5759637989023135E+18</v>
      </c>
      <c r="F91">
        <f>C91*E91</f>
        <v>1.3231066055938559E+22</v>
      </c>
    </row>
    <row r="100" spans="2:2" x14ac:dyDescent="0.25">
      <c r="B100">
        <v>2070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tomazh</dc:creator>
  <cp:lastModifiedBy>tomazh</cp:lastModifiedBy>
  <dcterms:created xsi:type="dcterms:W3CDTF">2015-03-16T12:02:54Z</dcterms:created>
  <dcterms:modified xsi:type="dcterms:W3CDTF">2022-03-15T14:53:24Z</dcterms:modified>
</cp:coreProperties>
</file>